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41289BEF-06F9-405D-AC8A-33FEA74CE297}"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3" i="8"/>
  <c r="C47" i="8"/>
  <c r="C59" i="8"/>
  <c r="C60" i="8"/>
  <c r="C61" i="8"/>
  <c r="C62" i="8"/>
  <c r="C63" i="8"/>
  <c r="C58" i="8" s="1"/>
  <c r="D47" i="8"/>
  <c r="D60" i="8" s="1"/>
  <c r="D62" i="8"/>
  <c r="D63" i="8"/>
  <c r="E63" i="8"/>
  <c r="F63" i="8"/>
  <c r="G63" i="8"/>
  <c r="H63" i="8"/>
  <c r="I63" i="8"/>
  <c r="J63" i="8"/>
  <c r="K63" i="8"/>
  <c r="L63" i="8"/>
  <c r="M63" i="8"/>
  <c r="N63" i="8"/>
  <c r="O63" i="8"/>
  <c r="P63" i="8"/>
  <c r="Q63" i="8"/>
  <c r="R63" i="8"/>
  <c r="B65" i="8"/>
  <c r="B75" i="8" s="1"/>
  <c r="B68" i="8"/>
  <c r="B76" i="8" s="1"/>
  <c r="B81" i="8"/>
  <c r="C48" i="8"/>
  <c r="C57" i="8" s="1"/>
  <c r="C78" i="8" s="1"/>
  <c r="C65" i="8"/>
  <c r="C75" i="8" s="1"/>
  <c r="C68" i="8"/>
  <c r="C76" i="8" s="1"/>
  <c r="C81" i="8"/>
  <c r="D48" i="8"/>
  <c r="D57" i="8" s="1"/>
  <c r="D65" i="8"/>
  <c r="D75" i="8" s="1"/>
  <c r="D68" i="8"/>
  <c r="D76" i="8"/>
  <c r="D81" i="8"/>
  <c r="E65" i="8"/>
  <c r="E75" i="8" s="1"/>
  <c r="E68" i="8"/>
  <c r="E76" i="8" s="1"/>
  <c r="E81" i="8"/>
  <c r="F65" i="8"/>
  <c r="F75" i="8"/>
  <c r="F68" i="8"/>
  <c r="F76" i="8" s="1"/>
  <c r="F81" i="8"/>
  <c r="G65" i="8"/>
  <c r="G75" i="8"/>
  <c r="G68" i="8"/>
  <c r="G76" i="8"/>
  <c r="G81" i="8"/>
  <c r="H65" i="8"/>
  <c r="H75" i="8" s="1"/>
  <c r="H68" i="8"/>
  <c r="H76" i="8"/>
  <c r="H81" i="8"/>
  <c r="I65" i="8"/>
  <c r="I75" i="8" s="1"/>
  <c r="I68" i="8"/>
  <c r="I76" i="8" s="1"/>
  <c r="I81" i="8"/>
  <c r="J65" i="8"/>
  <c r="J75" i="8" s="1"/>
  <c r="J68" i="8"/>
  <c r="J76" i="8" s="1"/>
  <c r="J81" i="8"/>
  <c r="K65" i="8"/>
  <c r="K75" i="8"/>
  <c r="K68" i="8"/>
  <c r="K76" i="8" s="1"/>
  <c r="K81" i="8"/>
  <c r="L65" i="8"/>
  <c r="L75" i="8"/>
  <c r="L68" i="8"/>
  <c r="L76" i="8"/>
  <c r="L81" i="8"/>
  <c r="M65" i="8"/>
  <c r="M75" i="8" s="1"/>
  <c r="M68" i="8"/>
  <c r="M76" i="8" s="1"/>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M66" i="8" s="1"/>
  <c r="N66" i="8" s="1"/>
  <c r="O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B48" i="8" l="1"/>
  <c r="B57" i="8" s="1"/>
  <c r="C79" i="8" s="1"/>
  <c r="B62" i="8"/>
  <c r="P66" i="8"/>
  <c r="Q66" i="8" s="1"/>
  <c r="R66" i="8" s="1"/>
  <c r="S66" i="8" s="1"/>
  <c r="T66" i="8" s="1"/>
  <c r="U66" i="8" s="1"/>
  <c r="V66" i="8" s="1"/>
  <c r="W66" i="8"/>
  <c r="C64" i="8"/>
  <c r="C67" i="8" s="1"/>
  <c r="W75" i="8"/>
  <c r="D59" i="8"/>
  <c r="B61" i="8"/>
  <c r="D79" i="8"/>
  <c r="B60" i="8"/>
  <c r="E47" i="8"/>
  <c r="D61" i="8"/>
  <c r="B79" i="8" l="1"/>
  <c r="C74" i="8"/>
  <c r="C69" i="8"/>
  <c r="B58" i="8"/>
  <c r="E61" i="8"/>
  <c r="F47" i="8"/>
  <c r="E62" i="8"/>
  <c r="E59" i="8"/>
  <c r="E60" i="8"/>
  <c r="E48" i="8"/>
  <c r="E57" i="8" s="1"/>
  <c r="D58" i="8"/>
  <c r="D78" i="8" l="1"/>
  <c r="D64" i="8"/>
  <c r="D67" i="8" s="1"/>
  <c r="E64" i="8"/>
  <c r="E67" i="8" s="1"/>
  <c r="E79" i="8"/>
  <c r="F62" i="8"/>
  <c r="F48" i="8"/>
  <c r="F57" i="8" s="1"/>
  <c r="F59" i="8"/>
  <c r="F60" i="8"/>
  <c r="F61" i="8"/>
  <c r="G47" i="8"/>
  <c r="C70" i="8"/>
  <c r="C71" i="8" s="1"/>
  <c r="E58" i="8"/>
  <c r="E78" i="8" s="1"/>
  <c r="B78" i="8"/>
  <c r="B64" i="8"/>
  <c r="B67" i="8" s="1"/>
  <c r="F58" i="8" l="1"/>
  <c r="E74" i="8"/>
  <c r="E69" i="8"/>
  <c r="G59" i="8"/>
  <c r="G60" i="8"/>
  <c r="G48" i="8"/>
  <c r="G57" i="8" s="1"/>
  <c r="G61" i="8"/>
  <c r="H47" i="8"/>
  <c r="G62" i="8"/>
  <c r="D74" i="8"/>
  <c r="D69" i="8"/>
  <c r="F79" i="8"/>
  <c r="F64" i="8"/>
  <c r="F67" i="8" s="1"/>
  <c r="F78" i="8"/>
  <c r="B74" i="8"/>
  <c r="B69" i="8"/>
  <c r="G58" i="8" l="1"/>
  <c r="G64" i="8" s="1"/>
  <c r="G67" i="8" s="1"/>
  <c r="E70" i="8"/>
  <c r="E71" i="8" s="1"/>
  <c r="D70" i="8"/>
  <c r="D71" i="8"/>
  <c r="H60" i="8"/>
  <c r="H61" i="8"/>
  <c r="I47" i="8"/>
  <c r="H62" i="8"/>
  <c r="H48" i="8"/>
  <c r="H57" i="8" s="1"/>
  <c r="H59" i="8"/>
  <c r="H58" i="8" s="1"/>
  <c r="F74" i="8"/>
  <c r="F69" i="8"/>
  <c r="G79" i="8"/>
  <c r="B70" i="8"/>
  <c r="B71" i="8"/>
  <c r="G78" i="8" l="1"/>
  <c r="I61" i="8"/>
  <c r="J47" i="8"/>
  <c r="I62" i="8"/>
  <c r="I59" i="8"/>
  <c r="I60" i="8"/>
  <c r="I48" i="8"/>
  <c r="I57" i="8" s="1"/>
  <c r="G74" i="8"/>
  <c r="G69" i="8"/>
  <c r="H64" i="8"/>
  <c r="H67" i="8" s="1"/>
  <c r="H79" i="8"/>
  <c r="H78" i="8"/>
  <c r="B77" i="8"/>
  <c r="B82" i="8" s="1"/>
  <c r="F70" i="8"/>
  <c r="B83" i="8" l="1"/>
  <c r="B87" i="8"/>
  <c r="I79" i="8"/>
  <c r="J62" i="8"/>
  <c r="J48" i="8"/>
  <c r="J57" i="8" s="1"/>
  <c r="J59" i="8"/>
  <c r="J60" i="8"/>
  <c r="J61" i="8"/>
  <c r="K47" i="8"/>
  <c r="H74" i="8"/>
  <c r="H69" i="8"/>
  <c r="F71" i="8"/>
  <c r="C77" i="8"/>
  <c r="C82" i="8" s="1"/>
  <c r="C85" i="8" s="1"/>
  <c r="G70" i="8"/>
  <c r="G71" i="8"/>
  <c r="I58" i="8"/>
  <c r="I64" i="8" s="1"/>
  <c r="I67" i="8" s="1"/>
  <c r="I78" i="8" l="1"/>
  <c r="I74" i="8"/>
  <c r="I69" i="8"/>
  <c r="C87" i="8"/>
  <c r="C83" i="8"/>
  <c r="C88" i="8" s="1"/>
  <c r="D77" i="8"/>
  <c r="D82" i="8" s="1"/>
  <c r="D85" i="8" s="1"/>
  <c r="J58" i="8"/>
  <c r="B88" i="8"/>
  <c r="B85" i="8"/>
  <c r="B86" i="8" s="1"/>
  <c r="C86" i="8" s="1"/>
  <c r="C89" i="8" s="1"/>
  <c r="E77" i="8"/>
  <c r="E82" i="8" s="1"/>
  <c r="E85" i="8" s="1"/>
  <c r="H70" i="8"/>
  <c r="K59" i="8"/>
  <c r="K60" i="8"/>
  <c r="K48" i="8"/>
  <c r="K57" i="8" s="1"/>
  <c r="K61" i="8"/>
  <c r="L47" i="8"/>
  <c r="K62" i="8"/>
  <c r="J79" i="8"/>
  <c r="J64" i="8"/>
  <c r="J67" i="8" s="1"/>
  <c r="J78" i="8"/>
  <c r="E87" i="8" l="1"/>
  <c r="L60" i="8"/>
  <c r="L61" i="8"/>
  <c r="M47" i="8"/>
  <c r="L62" i="8"/>
  <c r="L48" i="8"/>
  <c r="L57" i="8" s="1"/>
  <c r="L59" i="8"/>
  <c r="K58" i="8"/>
  <c r="K78" i="8" s="1"/>
  <c r="B89" i="8"/>
  <c r="D83" i="8"/>
  <c r="D88" i="8" s="1"/>
  <c r="F87" i="8"/>
  <c r="I70" i="8"/>
  <c r="J74" i="8"/>
  <c r="J69" i="8"/>
  <c r="E83" i="8"/>
  <c r="D87" i="8"/>
  <c r="F77" i="8"/>
  <c r="F82" i="8" s="1"/>
  <c r="K79" i="8"/>
  <c r="H71" i="8"/>
  <c r="D86" i="8"/>
  <c r="D89" i="8" s="1"/>
  <c r="G77" i="8"/>
  <c r="G82" i="8" s="1"/>
  <c r="G85" i="8" s="1"/>
  <c r="K64" i="8" l="1"/>
  <c r="K67" i="8" s="1"/>
  <c r="E88" i="8"/>
  <c r="K74" i="8"/>
  <c r="K69" i="8"/>
  <c r="G83" i="8"/>
  <c r="L79" i="8"/>
  <c r="J70" i="8"/>
  <c r="J71" i="8"/>
  <c r="E86" i="8"/>
  <c r="E89" i="8" s="1"/>
  <c r="M61" i="8"/>
  <c r="N47" i="8"/>
  <c r="M62" i="8"/>
  <c r="M59" i="8"/>
  <c r="M60" i="8"/>
  <c r="M48" i="8"/>
  <c r="M57" i="8" s="1"/>
  <c r="F85" i="8"/>
  <c r="H77" i="8"/>
  <c r="H82" i="8" s="1"/>
  <c r="H85" i="8" s="1"/>
  <c r="I71" i="8"/>
  <c r="G87" i="8"/>
  <c r="L58" i="8"/>
  <c r="L78" i="8" s="1"/>
  <c r="F83" i="8"/>
  <c r="F88" i="8" s="1"/>
  <c r="F86" i="8" l="1"/>
  <c r="F89" i="8" s="1"/>
  <c r="L64" i="8"/>
  <c r="L67" i="8" s="1"/>
  <c r="H87" i="8"/>
  <c r="M58" i="8"/>
  <c r="I77" i="8"/>
  <c r="I82" i="8" s="1"/>
  <c r="I83" i="8" s="1"/>
  <c r="K70" i="8"/>
  <c r="K71" i="8" s="1"/>
  <c r="G88" i="8"/>
  <c r="I87" i="8"/>
  <c r="M64" i="8"/>
  <c r="M67" i="8" s="1"/>
  <c r="M79" i="8"/>
  <c r="M78" i="8"/>
  <c r="N62" i="8"/>
  <c r="N48" i="8"/>
  <c r="N57" i="8" s="1"/>
  <c r="N59" i="8"/>
  <c r="N60" i="8"/>
  <c r="N61" i="8"/>
  <c r="O47" i="8"/>
  <c r="G86" i="8"/>
  <c r="G89" i="8" s="1"/>
  <c r="H83" i="8"/>
  <c r="H88" i="8" s="1"/>
  <c r="J77" i="8"/>
  <c r="J82" i="8" s="1"/>
  <c r="J85" i="8" s="1"/>
  <c r="I85" i="8" l="1"/>
  <c r="I88" i="8"/>
  <c r="N58" i="8"/>
  <c r="N64" i="8" s="1"/>
  <c r="N67" i="8" s="1"/>
  <c r="J87" i="8"/>
  <c r="L74" i="8"/>
  <c r="L69" i="8"/>
  <c r="O59" i="8"/>
  <c r="O60" i="8"/>
  <c r="O48" i="8"/>
  <c r="O57" i="8" s="1"/>
  <c r="O61" i="8"/>
  <c r="P47" i="8"/>
  <c r="O62" i="8"/>
  <c r="N79" i="8"/>
  <c r="N78" i="8"/>
  <c r="M74" i="8"/>
  <c r="M69" i="8"/>
  <c r="H86" i="8"/>
  <c r="H89" i="8" s="1"/>
  <c r="J83" i="8"/>
  <c r="J88" i="8" s="1"/>
  <c r="K77" i="8"/>
  <c r="K82" i="8" s="1"/>
  <c r="O58" i="8" l="1"/>
  <c r="M70" i="8"/>
  <c r="M71" i="8" s="1"/>
  <c r="O79" i="8"/>
  <c r="O64" i="8"/>
  <c r="O67" i="8" s="1"/>
  <c r="O78" i="8"/>
  <c r="L70" i="8"/>
  <c r="L77" i="8" s="1"/>
  <c r="L71" i="8"/>
  <c r="I86" i="8"/>
  <c r="P60" i="8"/>
  <c r="P61" i="8"/>
  <c r="Q47" i="8"/>
  <c r="P62" i="8"/>
  <c r="P48" i="8"/>
  <c r="P57" i="8" s="1"/>
  <c r="P59" i="8"/>
  <c r="N74" i="8"/>
  <c r="N69" i="8"/>
  <c r="K85" i="8"/>
  <c r="K87" i="8"/>
  <c r="L82" i="8"/>
  <c r="L83" i="8" s="1"/>
  <c r="K83" i="8"/>
  <c r="K88" i="8" s="1"/>
  <c r="N70" i="8" l="1"/>
  <c r="N71" i="8"/>
  <c r="I89" i="8"/>
  <c r="J86" i="8"/>
  <c r="J89" i="8" s="1"/>
  <c r="O74" i="8"/>
  <c r="O69" i="8"/>
  <c r="L88" i="8"/>
  <c r="Q61" i="8"/>
  <c r="R47" i="8"/>
  <c r="Q62" i="8"/>
  <c r="Q59" i="8"/>
  <c r="Q60" i="8"/>
  <c r="Q48" i="8"/>
  <c r="Q57" i="8" s="1"/>
  <c r="P58" i="8"/>
  <c r="P78" i="8" s="1"/>
  <c r="L85" i="8"/>
  <c r="L87" i="8"/>
  <c r="P64" i="8"/>
  <c r="P67" i="8" s="1"/>
  <c r="P79" i="8"/>
  <c r="M77" i="8"/>
  <c r="M82" i="8" s="1"/>
  <c r="Q58" i="8" l="1"/>
  <c r="M85" i="8"/>
  <c r="M83" i="8"/>
  <c r="M88" i="8" s="1"/>
  <c r="K86" i="8"/>
  <c r="K89" i="8" s="1"/>
  <c r="P74" i="8"/>
  <c r="P69" i="8"/>
  <c r="M87" i="8"/>
  <c r="Q64" i="8"/>
  <c r="Q67" i="8" s="1"/>
  <c r="Q78" i="8"/>
  <c r="Q79" i="8"/>
  <c r="R62" i="8"/>
  <c r="R59" i="8"/>
  <c r="R58" i="8" s="1"/>
  <c r="B26" i="8" s="1"/>
  <c r="R60" i="8"/>
  <c r="R61" i="8"/>
  <c r="R48" i="8"/>
  <c r="R57" i="8" s="1"/>
  <c r="S47" i="8"/>
  <c r="O70" i="8"/>
  <c r="O71" i="8"/>
  <c r="N77" i="8"/>
  <c r="N82" i="8" s="1"/>
  <c r="R79" i="8" l="1"/>
  <c r="R78" i="8"/>
  <c r="R64" i="8"/>
  <c r="R67" i="8" s="1"/>
  <c r="B32" i="8"/>
  <c r="P70" i="8"/>
  <c r="P71" i="8"/>
  <c r="N85" i="8"/>
  <c r="N83" i="8"/>
  <c r="N88" i="8" s="1"/>
  <c r="N87" i="8"/>
  <c r="S59" i="8"/>
  <c r="S60" i="8"/>
  <c r="T47" i="8"/>
  <c r="S48" i="8"/>
  <c r="S57" i="8" s="1"/>
  <c r="S61" i="8"/>
  <c r="S62" i="8"/>
  <c r="Q69" i="8"/>
  <c r="Q74" i="8"/>
  <c r="O77" i="8"/>
  <c r="O82" i="8" s="1"/>
  <c r="B29" i="8"/>
  <c r="L86" i="8"/>
  <c r="L89" i="8" s="1"/>
  <c r="O85" i="8" l="1"/>
  <c r="O83" i="8"/>
  <c r="O88" i="8" s="1"/>
  <c r="O87" i="8"/>
  <c r="S58" i="8"/>
  <c r="M86" i="8"/>
  <c r="M89" i="8" s="1"/>
  <c r="R74" i="8"/>
  <c r="R69" i="8"/>
  <c r="S79" i="8"/>
  <c r="S64" i="8"/>
  <c r="S67" i="8" s="1"/>
  <c r="S78" i="8"/>
  <c r="Q70" i="8"/>
  <c r="Q77" i="8" s="1"/>
  <c r="Q82" i="8" s="1"/>
  <c r="T59" i="8"/>
  <c r="T60" i="8"/>
  <c r="U47" i="8"/>
  <c r="T48" i="8"/>
  <c r="T57" i="8" s="1"/>
  <c r="T61" i="8"/>
  <c r="T62" i="8"/>
  <c r="P77" i="8"/>
  <c r="P82" i="8" s="1"/>
  <c r="Q85" i="8" l="1"/>
  <c r="Q87" i="8"/>
  <c r="Q83" i="8"/>
  <c r="T58" i="8"/>
  <c r="T64" i="8" s="1"/>
  <c r="T67" i="8" s="1"/>
  <c r="T79" i="8"/>
  <c r="T78" i="8"/>
  <c r="R70" i="8"/>
  <c r="R77" i="8" s="1"/>
  <c r="R82" i="8" s="1"/>
  <c r="S74" i="8"/>
  <c r="S69" i="8"/>
  <c r="P85" i="8"/>
  <c r="P83" i="8"/>
  <c r="P88" i="8" s="1"/>
  <c r="P87" i="8"/>
  <c r="U59" i="8"/>
  <c r="U60" i="8"/>
  <c r="V47" i="8"/>
  <c r="U48" i="8"/>
  <c r="U57" i="8" s="1"/>
  <c r="U61" i="8"/>
  <c r="U62" i="8"/>
  <c r="Q71" i="8"/>
  <c r="N86" i="8"/>
  <c r="N89" i="8" s="1"/>
  <c r="T74" i="8" l="1"/>
  <c r="T69" i="8"/>
  <c r="R85" i="8"/>
  <c r="R87" i="8"/>
  <c r="R83" i="8"/>
  <c r="R88" i="8" s="1"/>
  <c r="U79" i="8"/>
  <c r="U78" i="8"/>
  <c r="Q88" i="8"/>
  <c r="V59" i="8"/>
  <c r="V60" i="8"/>
  <c r="W47" i="8"/>
  <c r="V48" i="8"/>
  <c r="V57" i="8" s="1"/>
  <c r="V61" i="8"/>
  <c r="V62" i="8"/>
  <c r="R71" i="8"/>
  <c r="U58" i="8"/>
  <c r="U64" i="8" s="1"/>
  <c r="U67" i="8" s="1"/>
  <c r="S70" i="8"/>
  <c r="S77" i="8" s="1"/>
  <c r="S82" i="8" s="1"/>
  <c r="O86" i="8"/>
  <c r="O89" i="8" s="1"/>
  <c r="U74" i="8" l="1"/>
  <c r="U69" i="8"/>
  <c r="S85" i="8"/>
  <c r="S83" i="8"/>
  <c r="S88" i="8" s="1"/>
  <c r="S87" i="8"/>
  <c r="V58" i="8"/>
  <c r="V79" i="8"/>
  <c r="V78" i="8"/>
  <c r="V64" i="8"/>
  <c r="V67" i="8" s="1"/>
  <c r="T70" i="8"/>
  <c r="T77" i="8" s="1"/>
  <c r="T82" i="8" s="1"/>
  <c r="T71" i="8"/>
  <c r="S71" i="8"/>
  <c r="P86" i="8"/>
  <c r="W59" i="8"/>
  <c r="W60" i="8"/>
  <c r="W48" i="8"/>
  <c r="W57" i="8" s="1"/>
  <c r="W61" i="8"/>
  <c r="W62" i="8"/>
  <c r="W79" i="8" l="1"/>
  <c r="T85" i="8"/>
  <c r="T83" i="8"/>
  <c r="T88" i="8" s="1"/>
  <c r="T87" i="8"/>
  <c r="W58" i="8"/>
  <c r="W64" i="8" s="1"/>
  <c r="W67" i="8" s="1"/>
  <c r="P89" i="8"/>
  <c r="Q86" i="8"/>
  <c r="V74" i="8"/>
  <c r="V69" i="8"/>
  <c r="U70" i="8"/>
  <c r="U77" i="8" s="1"/>
  <c r="U82" i="8" s="1"/>
  <c r="W74" i="8" l="1"/>
  <c r="W69" i="8"/>
  <c r="V70" i="8"/>
  <c r="V77" i="8" s="1"/>
  <c r="V82" i="8" s="1"/>
  <c r="W78" i="8"/>
  <c r="U85" i="8"/>
  <c r="U87" i="8"/>
  <c r="U83" i="8"/>
  <c r="U88" i="8" s="1"/>
  <c r="Q89" i="8"/>
  <c r="R86" i="8"/>
  <c r="U71" i="8"/>
  <c r="V85" i="8" l="1"/>
  <c r="V87" i="8"/>
  <c r="V83" i="8"/>
  <c r="V88" i="8" s="1"/>
  <c r="R89" i="8"/>
  <c r="G28" i="8"/>
  <c r="S86" i="8"/>
  <c r="V71" i="8"/>
  <c r="W70" i="8"/>
  <c r="W77" i="8" s="1"/>
  <c r="W82" i="8" s="1"/>
  <c r="W71" i="8"/>
  <c r="W85" i="8" l="1"/>
  <c r="W87" i="8"/>
  <c r="W83" i="8"/>
  <c r="W88" i="8" s="1"/>
  <c r="G26" i="8" s="1"/>
  <c r="S89" i="8"/>
  <c r="T86" i="8"/>
  <c r="T89" i="8" l="1"/>
  <c r="U86" i="8"/>
  <c r="U89" i="8" l="1"/>
  <c r="V86" i="8"/>
  <c r="V89" i="8" l="1"/>
  <c r="W86" i="8"/>
  <c r="W89" i="8" s="1"/>
  <c r="G27" i="8" s="1"/>
</calcChain>
</file>

<file path=xl/sharedStrings.xml><?xml version="1.0" encoding="utf-8"?>
<sst xmlns="http://schemas.openxmlformats.org/spreadsheetml/2006/main" count="1084" uniqueCount="556">
  <si>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</si>
  <si>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</si>
  <si>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</si>
  <si>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</si>
  <si>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</si>
  <si>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</si>
  <si>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O_П6_8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</si>
  <si>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</si>
  <si>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</si>
  <si>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</si>
  <si>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</si>
  <si>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</si>
  <si>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</si>
  <si>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</si>
  <si>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</si>
  <si>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</si>
  <si>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</si>
  <si>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</si>
  <si>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</si>
  <si>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</si>
  <si>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</si>
  <si>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</si>
  <si>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</si>
  <si>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</si>
  <si>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</si>
  <si>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</si>
  <si>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</si>
  <si>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</si>
  <si>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</si>
  <si>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</si>
  <si>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</si>
  <si>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</si>
  <si>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</si>
  <si>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</si>
  <si>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</si>
  <si>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</si>
  <si>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</si>
  <si>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</si>
  <si>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</si>
  <si>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</si>
  <si>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</si>
  <si>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</si>
  <si>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</si>
  <si>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</si>
  <si>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</si>
  <si>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</si>
  <si>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</si>
  <si>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</si>
  <si>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</si>
  <si>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</si>
  <si>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</si>
  <si>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</si>
  <si>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</si>
  <si>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</si>
  <si>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</si>
  <si>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</si>
  <si>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</si>
  <si>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</si>
  <si>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</si>
  <si>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</si>
  <si>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</si>
  <si>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</si>
  <si>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</si>
  <si>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</si>
  <si>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</si>
  <si>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</si>
  <si>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</si>
  <si>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</si>
  <si>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</si>
  <si>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</si>
  <si>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</si>
  <si>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</si>
  <si>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</si>
  <si>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</si>
  <si>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</si>
  <si>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</si>
  <si>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</si>
  <si>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</si>
  <si>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</si>
  <si>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</si>
  <si>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</si>
  <si>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</si>
  <si>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</si>
  <si>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</si>
  <si>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</si>
  <si>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</si>
  <si>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</si>
  <si>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</si>
  <si>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</si>
  <si>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</si>
  <si>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</si>
  <si>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</si>
  <si>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</si>
  <si>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</si>
  <si>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</si>
  <si>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</si>
  <si>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</si>
  <si>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</si>
  <si>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</si>
  <si>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</si>
  <si>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</si>
  <si>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</si>
  <si>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</si>
  <si>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</si>
  <si>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</si>
  <si>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</si>
  <si>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</si>
  <si>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</si>
  <si>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</si>
  <si>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</si>
  <si>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</si>
  <si>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</si>
  <si>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</si>
  <si>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</si>
  <si>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</si>
  <si>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</si>
  <si>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</si>
  <si>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</si>
  <si>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</si>
  <si>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</si>
  <si>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</si>
  <si>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</si>
  <si>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</si>
  <si>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</si>
  <si>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</si>
  <si>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</si>
  <si>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</si>
  <si>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</si>
  <si>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</si>
  <si>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</si>
  <si>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</si>
  <si>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</si>
  <si>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</si>
  <si>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</si>
  <si>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</si>
  <si>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</si>
  <si>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</si>
  <si>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</si>
  <si>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</si>
  <si>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</si>
  <si>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</si>
  <si>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</si>
  <si>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</si>
  <si>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</si>
  <si>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</si>
  <si>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</si>
  <si>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</si>
  <si>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</si>
  <si>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</si>
  <si>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</si>
  <si>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</si>
  <si>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</si>
  <si>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</si>
  <si>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</si>
  <si>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</si>
  <si>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</si>
  <si>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</si>
  <si>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</si>
  <si>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</si>
  <si>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</si>
  <si>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</si>
  <si>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</si>
  <si>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</si>
  <si>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</si>
  <si>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</si>
  <si>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</si>
  <si>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</si>
  <si>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</si>
  <si>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</si>
  <si>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</si>
  <si>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</si>
  <si>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</si>
  <si>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</si>
  <si>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</si>
  <si>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</si>
  <si>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</si>
  <si>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</si>
  <si>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</si>
  <si>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</si>
  <si>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</si>
  <si>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</si>
  <si>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</si>
  <si>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</si>
  <si>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</si>
  <si>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</si>
  <si>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</si>
  <si>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</si>
  <si>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</si>
  <si>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</si>
  <si>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</si>
  <si>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</si>
  <si>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</si>
  <si>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</si>
  <si>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</si>
  <si>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</si>
  <si>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</si>
  <si>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</si>
  <si>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</si>
  <si>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</si>
  <si>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</si>
  <si>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</si>
  <si>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</si>
  <si>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</si>
  <si>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</si>
  <si>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</si>
  <si>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</si>
  <si>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</si>
  <si>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</si>
  <si>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</si>
  <si>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</si>
  <si>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</si>
  <si>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</si>
  <si>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</si>
  <si>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</si>
  <si>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</si>
  <si>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</si>
  <si>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</si>
  <si>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</si>
  <si>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</si>
  <si>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</si>
  <si>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</si>
  <si>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</si>
  <si>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</si>
  <si>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</si>
  <si>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</si>
  <si>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</si>
  <si>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</si>
  <si>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</si>
  <si>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</si>
  <si>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</si>
  <si>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</si>
  <si>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</si>
  <si>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</si>
  <si>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</si>
  <si>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</si>
  <si>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</si>
  <si>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</si>
  <si>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</si>
  <si>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</si>
  <si>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</si>
  <si>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</si>
  <si>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</si>
  <si>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</si>
  <si>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</si>
  <si>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</si>
  <si>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</si>
  <si>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</si>
  <si>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</si>
  <si>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</si>
  <si>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</si>
  <si>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</si>
  <si>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</si>
  <si>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</si>
  <si>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</si>
  <si>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</si>
  <si>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</si>
  <si>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</si>
  <si>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</si>
  <si>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</si>
  <si>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</si>
  <si>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</si>
  <si>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</si>
  <si>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</si>
  <si>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</si>
  <si>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</si>
  <si>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</si>
  <si>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</si>
  <si>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</si>
  <si>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</si>
  <si>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</si>
  <si>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</si>
  <si>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</si>
  <si>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</si>
  <si>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</si>
  <si>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</si>
  <si>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</si>
  <si>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</si>
  <si>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</si>
  <si>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</si>
  <si>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</si>
  <si>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</si>
  <si>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</si>
  <si>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</si>
  <si>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</si>
  <si>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</si>
  <si>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</si>
  <si>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</si>
  <si>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</si>
  <si>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</si>
  <si>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</si>
  <si>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</si>
  <si>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</si>
  <si>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</si>
  <si>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</si>
  <si>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</si>
  <si>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</si>
  <si>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</si>
  <si>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</si>
  <si>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</si>
  <si>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</si>
  <si>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</si>
  <si>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</si>
  <si>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</si>
  <si>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</si>
  <si>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</si>
  <si>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</si>
  <si>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</si>
  <si>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</si>
  <si>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</si>
  <si>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</si>
  <si>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</si>
  <si>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</si>
  <si>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</si>
  <si>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</si>
  <si>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</si>
  <si>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</si>
  <si>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</si>
  <si>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</si>
  <si>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</si>
  <si>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</si>
  <si>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</si>
  <si>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</si>
  <si>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</si>
  <si>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</si>
  <si>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</si>
  <si>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</si>
  <si>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</si>
  <si>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</si>
  <si>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</si>
  <si>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</si>
  <si>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</si>
  <si>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</si>
  <si>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</si>
  <si>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</si>
  <si>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</si>
  <si>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</si>
  <si>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</si>
  <si>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</si>
  <si>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</si>
  <si>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</si>
  <si>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</si>
  <si>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</si>
  <si>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</si>
  <si>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</si>
  <si>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</si>
  <si>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</si>
  <si>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</si>
  <si>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</si>
  <si>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</si>
  <si>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</si>
  <si>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</si>
  <si>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</si>
  <si>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</si>
  <si>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</si>
  <si>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</si>
  <si>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</si>
  <si>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</si>
  <si>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</si>
  <si>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</si>
  <si>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</si>
  <si>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</si>
  <si>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</si>
  <si>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</si>
  <si>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</si>
  <si>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</si>
  <si>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</si>
  <si>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</si>
  <si>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</si>
  <si>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</si>
  <si>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</si>
  <si>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</si>
  <si>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</si>
  <si>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</si>
  <si>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</si>
  <si>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</si>
  <si>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</si>
  <si>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</si>
  <si>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</si>
  <si>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</si>
  <si>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</si>
  <si>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</si>
  <si>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</si>
  <si>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</si>
  <si>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</si>
  <si>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</si>
  <si>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</si>
  <si>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</si>
  <si>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</si>
  <si>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</si>
  <si>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</si>
  <si>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</si>
  <si>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</si>
  <si>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</si>
  <si>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</si>
  <si>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</si>
  <si>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</si>
  <si>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</si>
  <si>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</si>
  <si>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</si>
  <si>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</si>
  <si>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</si>
  <si>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</si>
  <si>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</si>
  <si>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</si>
  <si>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</si>
  <si>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</si>
  <si>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</si>
  <si>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</si>
  <si>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</si>
  <si>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</si>
  <si>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</si>
  <si>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</si>
  <si>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</si>
  <si>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</si>
  <si>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</si>
  <si>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</si>
  <si>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</si>
  <si>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</si>
  <si>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</si>
  <si>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</si>
  <si>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</si>
  <si>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</si>
  <si>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</si>
  <si>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</si>
  <si>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</si>
  <si>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</si>
  <si>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</si>
  <si>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</si>
  <si>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</si>
  <si>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</si>
  <si>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</si>
  <si>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</si>
  <si>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</si>
  <si>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</si>
  <si>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</si>
  <si>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</si>
  <si>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</si>
  <si>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</si>
  <si>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</si>
  <si>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</si>
  <si>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</si>
  <si>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</si>
  <si>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</si>
  <si>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</si>
  <si>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</si>
  <si>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</si>
  <si>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</si>
  <si>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</si>
  <si>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</si>
  <si>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</si>
  <si>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</si>
  <si>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</si>
  <si>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</si>
  <si>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</si>
  <si>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</si>
  <si>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</si>
  <si>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</si>
  <si>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</si>
  <si>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</si>
  <si>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</si>
  <si>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</si>
  <si>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</si>
  <si>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</si>
  <si>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</si>
  <si>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</si>
  <si>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</si>
  <si>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</si>
  <si>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</si>
  <si>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</si>
  <si>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</si>
  <si>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</si>
  <si>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</si>
  <si>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</si>
  <si>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</si>
  <si>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</si>
  <si>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</si>
  <si>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</si>
  <si>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</si>
  <si>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</si>
  <si>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</si>
  <si>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</si>
  <si>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</si>
  <si>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</si>
  <si>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</si>
  <si>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</si>
  <si>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</si>
  <si>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</si>
  <si>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</si>
  <si>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</si>
  <si>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</si>
  <si>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</si>
  <si>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</si>
  <si>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</si>
  <si>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</si>
  <si>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</si>
  <si>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</si>
  <si>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</si>
  <si>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</si>
  <si>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</si>
  <si>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</si>
  <si>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</si>
  <si>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</si>
  <si>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</si>
  <si>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</si>
  <si>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</si>
  <si>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</si>
  <si>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</si>
  <si>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</si>
  <si>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</si>
  <si>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</si>
  <si>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</si>
  <si>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</si>
  <si>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</si>
  <si>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</si>
  <si>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</si>
  <si>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</si>
  <si>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</si>
  <si>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</si>
  <si>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</si>
  <si>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</si>
  <si>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</si>
  <si>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</si>
  <si>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</si>
  <si>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прочие</t>
  </si>
  <si>
    <t xml:space="preserve">Транспортное средство </t>
  </si>
  <si>
    <t>Автоомбиль УАЗ-390995</t>
  </si>
  <si>
    <t>ПКГУП КЭС/ОП Пермское</t>
  </si>
  <si>
    <t>АО "ВЗЛЕТ"
ООО "АКЦЕПТ АВТО"
ООО "Альфа Гарант+"</t>
  </si>
  <si>
    <t>1535,000;
1450,000;
1610,000</t>
  </si>
  <si>
    <t>ООО "Альфа Гарант+"</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</si>
  <si>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</si>
  <si>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Пермский край, Пермский городской округ</t>
  </si>
  <si>
    <t>Приобретение</t>
  </si>
  <si>
    <t xml:space="preserve">МВ×А-0;т.у.-0; км ЛЭП-0; шт-3;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</si>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</sst>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2582706.0877690734</c:v>
                </c:pt>
                <c:pt idx="3">
                  <c:v>4338166.5977413291</c:v>
                </c:pt>
                <c:pt idx="4">
                  <c:v>6263839.8956123702</c:v>
                </c:pt>
                <c:pt idx="5">
                  <c:v>8376681.0708389403</c:v>
                </c:pt>
                <c:pt idx="6">
                  <c:v>10695357.846233241</c:v>
                </c:pt>
                <c:pt idx="7">
                  <c:v>13240425.649096116</c:v>
                </c:pt>
                <c:pt idx="8">
                  <c:v>16034520.758879494</c:v>
                </c:pt>
                <c:pt idx="9">
                  <c:v>19102573.413260132</c:v>
                </c:pt>
                <c:pt idx="10">
                  <c:v>22472042.951731853</c:v>
                </c:pt>
                <c:pt idx="11">
                  <c:v>26173177.293828357</c:v>
                </c:pt>
                <c:pt idx="12">
                  <c:v>30239299.290071838</c:v>
                </c:pt>
                <c:pt idx="13">
                  <c:v>34707122.750136115</c:v>
                </c:pt>
                <c:pt idx="14">
                  <c:v>39617101.247206785</c:v>
                </c:pt>
                <c:pt idx="15">
                  <c:v>45013813.123091079</c:v>
                </c:pt>
                <c:pt idx="16">
                  <c:v>50946386.478568479</c:v>
                </c:pt>
              </c:numCache>
            </c:numRef>
          </c:val>
          <c:smooth val="0"/>
          <c:extLst>
            <c:ext xmlns:c16="http://schemas.microsoft.com/office/drawing/2014/chart" uri="{C3380CC4-5D6E-409C-BE32-E72D297353CC}">
              <c16:uniqueId val="{00000000-BAF6-4514-A656-0CB3C694EF2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1420646.7547737746</c:v>
                </c:pt>
                <c:pt idx="3">
                  <c:v>1374783.0761784448</c:v>
                </c:pt>
                <c:pt idx="4">
                  <c:v>1334588.191583351</c:v>
                </c:pt>
                <c:pt idx="5">
                  <c:v>1295845.0613785591</c:v>
                </c:pt>
                <c:pt idx="6">
                  <c:v>1258484.8582164182</c:v>
                </c:pt>
                <c:pt idx="7">
                  <c:v>1222443.2192885941</c:v>
                </c:pt>
                <c:pt idx="8">
                  <c:v>1187659.8660524699</c:v>
                </c:pt>
                <c:pt idx="9">
                  <c:v>1154078.2622284009</c:v>
                </c:pt>
                <c:pt idx="10">
                  <c:v>1121645.3059016413</c:v>
                </c:pt>
                <c:pt idx="11">
                  <c:v>1090311.052031083</c:v>
                </c:pt>
                <c:pt idx="12">
                  <c:v>1060028.46208201</c:v>
                </c:pt>
                <c:pt idx="13">
                  <c:v>1030753.1778678728</c:v>
                </c:pt>
                <c:pt idx="14">
                  <c:v>1002443.3170121263</c:v>
                </c:pt>
                <c:pt idx="15">
                  <c:v>975059.28773014538</c:v>
                </c:pt>
                <c:pt idx="16">
                  <c:v>948563.62088741106</c:v>
                </c:pt>
              </c:numCache>
            </c:numRef>
          </c:val>
          <c:smooth val="0"/>
          <c:extLst>
            <c:ext xmlns:c16="http://schemas.microsoft.com/office/drawing/2014/chart" uri="{C3380CC4-5D6E-409C-BE32-E72D297353CC}">
              <c16:uniqueId val="{00000001-BAF6-4514-A656-0CB3C694EF2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554</v>
      </c>
    </row>
    <row r="49" spans="1:3" ht="31.5" x14ac:dyDescent="0.25">
      <c r="A49" s="18" t="s">
        <v>61</v>
      </c>
      <c r="B49" s="24" t="s">
        <v>62</v>
      </c>
      <c r="C49" s="25"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5.5241705999999997</v>
      </c>
      <c r="D24" s="196">
        <v>1.3</v>
      </c>
      <c r="E24" s="196">
        <v>1.3</v>
      </c>
      <c r="F24" s="197">
        <v>1.3</v>
      </c>
      <c r="G24" s="196">
        <v>0</v>
      </c>
      <c r="H24" s="196">
        <v>0</v>
      </c>
      <c r="I24" s="196">
        <v>0</v>
      </c>
      <c r="J24" s="196">
        <v>1.3</v>
      </c>
      <c r="K24" s="196">
        <v>4</v>
      </c>
      <c r="L24" s="196">
        <v>2.7065999999999999</v>
      </c>
      <c r="M24" s="196">
        <v>4</v>
      </c>
      <c r="N24" s="196">
        <v>0</v>
      </c>
      <c r="O24" s="196">
        <v>0</v>
      </c>
      <c r="P24" s="196">
        <v>2.8175705999999998</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5.5241705999999997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1.3</v>
      </c>
      <c r="E27" s="26">
        <v>1.3</v>
      </c>
      <c r="F27" s="203">
        <v>1.3</v>
      </c>
      <c r="G27" s="26">
        <v>0</v>
      </c>
      <c r="H27" s="26">
        <v>0</v>
      </c>
      <c r="I27" s="26">
        <v>0</v>
      </c>
      <c r="J27" s="26">
        <v>1.3</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5.5241705999999997</v>
      </c>
      <c r="D29" s="26">
        <v>0</v>
      </c>
      <c r="E29" s="26">
        <v>0</v>
      </c>
      <c r="F29" s="203">
        <v>0</v>
      </c>
      <c r="G29" s="26">
        <v>0</v>
      </c>
      <c r="H29" s="26">
        <v>0</v>
      </c>
      <c r="I29" s="26">
        <v>0</v>
      </c>
      <c r="J29" s="26">
        <v>0</v>
      </c>
      <c r="K29" s="26">
        <v>0</v>
      </c>
      <c r="L29" s="26">
        <v>2.7065999999999999</v>
      </c>
      <c r="M29" s="26">
        <v>4</v>
      </c>
      <c r="N29" s="26">
        <v>0</v>
      </c>
      <c r="O29" s="26">
        <v>0</v>
      </c>
      <c r="P29" s="26">
        <v>2.8175705999999998</v>
      </c>
      <c r="Q29" s="26">
        <v>4</v>
      </c>
      <c r="R29" s="26">
        <v>0</v>
      </c>
      <c r="S29" s="26">
        <v>0</v>
      </c>
      <c r="T29" s="26">
        <v>0</v>
      </c>
      <c r="U29" s="26">
        <v>0</v>
      </c>
      <c r="V29" s="26">
        <v>0</v>
      </c>
      <c r="W29" s="26">
        <v>0</v>
      </c>
      <c r="X29" s="26">
        <v>0</v>
      </c>
      <c r="Y29" s="26">
        <v>0</v>
      </c>
      <c r="Z29" s="26">
        <v>0</v>
      </c>
      <c r="AA29" s="26">
        <v>0</v>
      </c>
      <c r="AB29" s="26">
        <v>0</v>
      </c>
      <c r="AC29" s="26">
        <v>0</v>
      </c>
      <c r="AD29" s="26">
        <v>0</v>
      </c>
      <c r="AE29" s="204">
        <v>0</v>
      </c>
      <c r="AF29" s="205">
        <v>5.5241705999999997</v>
      </c>
      <c r="AG29" s="200">
        <v>0</v>
      </c>
    </row>
    <row r="30" spans="1:37" s="7" customFormat="1" ht="47.25" x14ac:dyDescent="0.25">
      <c r="A30" s="207" t="s">
        <v>15</v>
      </c>
      <c r="B30" s="208" t="s">
        <v>356</v>
      </c>
      <c r="C30" s="200">
        <v>0</v>
      </c>
      <c r="D30" s="200">
        <v>5.6868088333333331</v>
      </c>
      <c r="E30" s="200">
        <v>5.6868088333333331</v>
      </c>
      <c r="F30" s="200">
        <v>5.6868088333333331</v>
      </c>
      <c r="G30" s="200">
        <v>0</v>
      </c>
      <c r="H30" s="200">
        <v>0</v>
      </c>
      <c r="I30" s="200">
        <v>0</v>
      </c>
      <c r="J30" s="200">
        <v>1.0833333333333333</v>
      </c>
      <c r="K30" s="200">
        <v>4</v>
      </c>
      <c r="L30" s="200">
        <v>2.2554999999999996</v>
      </c>
      <c r="M30" s="200">
        <v>4</v>
      </c>
      <c r="N30" s="26">
        <v>0</v>
      </c>
      <c r="O30" s="200">
        <v>0</v>
      </c>
      <c r="P30" s="200">
        <v>2.3479754999999995</v>
      </c>
      <c r="Q30" s="200">
        <v>4</v>
      </c>
      <c r="R30" s="26">
        <v>0</v>
      </c>
      <c r="S30" s="200">
        <v>0</v>
      </c>
      <c r="T30" s="200">
        <v>0</v>
      </c>
      <c r="U30" s="200">
        <v>0</v>
      </c>
      <c r="V30" s="200">
        <v>0</v>
      </c>
      <c r="W30" s="200">
        <v>0</v>
      </c>
      <c r="X30" s="200">
        <v>0</v>
      </c>
      <c r="Y30" s="200">
        <v>0</v>
      </c>
      <c r="Z30" s="200">
        <v>0</v>
      </c>
      <c r="AA30" s="200">
        <v>0</v>
      </c>
      <c r="AB30" s="200">
        <v>0</v>
      </c>
      <c r="AC30" s="200">
        <v>0</v>
      </c>
      <c r="AD30" s="200">
        <v>0</v>
      </c>
      <c r="AE30" s="209">
        <v>0</v>
      </c>
      <c r="AF30" s="199">
        <v>4.6034754999999992</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5.6868088333333331</v>
      </c>
      <c r="E33" s="26">
        <v>5.6868088333333331</v>
      </c>
      <c r="F33" s="26">
        <v>0</v>
      </c>
      <c r="G33" s="200">
        <v>0</v>
      </c>
      <c r="H33" s="26">
        <v>0</v>
      </c>
      <c r="I33" s="26">
        <v>0</v>
      </c>
      <c r="J33" s="200">
        <v>1.0833333333333333</v>
      </c>
      <c r="K33" s="26">
        <v>4</v>
      </c>
      <c r="L33" s="26">
        <v>2.2554999999999996</v>
      </c>
      <c r="M33" s="200">
        <v>4</v>
      </c>
      <c r="N33" s="200">
        <v>0</v>
      </c>
      <c r="O33" s="26">
        <v>0</v>
      </c>
      <c r="P33" s="200">
        <v>2.3479754999999995</v>
      </c>
      <c r="Q33" s="26">
        <v>4</v>
      </c>
      <c r="R33" s="200">
        <v>0</v>
      </c>
      <c r="S33" s="26">
        <v>0</v>
      </c>
      <c r="T33" s="200">
        <v>0</v>
      </c>
      <c r="U33" s="26">
        <v>0</v>
      </c>
      <c r="V33" s="200">
        <v>0</v>
      </c>
      <c r="W33" s="26">
        <v>0</v>
      </c>
      <c r="X33" s="26">
        <v>0</v>
      </c>
      <c r="Y33" s="200">
        <v>0</v>
      </c>
      <c r="Z33" s="200">
        <v>0</v>
      </c>
      <c r="AA33" s="26">
        <v>0</v>
      </c>
      <c r="AB33" s="26">
        <v>0</v>
      </c>
      <c r="AC33" s="26">
        <v>0</v>
      </c>
      <c r="AD33" s="200">
        <v>0</v>
      </c>
      <c r="AE33" s="204">
        <v>0</v>
      </c>
      <c r="AF33" s="199">
        <v>4.6034754999999992</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4</v>
      </c>
      <c r="D44" s="215">
        <v>1</v>
      </c>
      <c r="E44" s="215">
        <v>1</v>
      </c>
      <c r="F44" s="215">
        <v>1</v>
      </c>
      <c r="G44" s="215">
        <v>0</v>
      </c>
      <c r="H44" s="215">
        <v>0</v>
      </c>
      <c r="I44" s="215">
        <v>0</v>
      </c>
      <c r="J44" s="215">
        <v>0</v>
      </c>
      <c r="K44" s="215">
        <v>0</v>
      </c>
      <c r="L44" s="215">
        <v>2</v>
      </c>
      <c r="M44" s="215">
        <v>4</v>
      </c>
      <c r="N44" s="215">
        <v>0</v>
      </c>
      <c r="O44" s="215">
        <v>0</v>
      </c>
      <c r="P44" s="215">
        <v>2</v>
      </c>
      <c r="Q44" s="215">
        <v>4</v>
      </c>
      <c r="R44" s="215">
        <v>0</v>
      </c>
      <c r="S44" s="215">
        <v>0</v>
      </c>
      <c r="T44" s="215">
        <v>5</v>
      </c>
      <c r="U44" s="215">
        <v>4</v>
      </c>
      <c r="V44" s="215">
        <v>0</v>
      </c>
      <c r="W44" s="215">
        <v>0</v>
      </c>
      <c r="X44" s="215">
        <v>0</v>
      </c>
      <c r="Y44" s="215">
        <v>0</v>
      </c>
      <c r="Z44" s="215">
        <v>0</v>
      </c>
      <c r="AA44" s="215">
        <v>0</v>
      </c>
      <c r="AB44" s="215">
        <v>0</v>
      </c>
      <c r="AC44" s="215">
        <v>0</v>
      </c>
      <c r="AD44" s="215">
        <v>0</v>
      </c>
      <c r="AE44" s="216">
        <v>0</v>
      </c>
      <c r="AF44" s="205">
        <v>9</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4</v>
      </c>
      <c r="D54" s="200">
        <v>1</v>
      </c>
      <c r="E54" s="200">
        <v>1</v>
      </c>
      <c r="F54" s="200">
        <v>1</v>
      </c>
      <c r="G54" s="200">
        <v>0</v>
      </c>
      <c r="H54" s="200">
        <v>0</v>
      </c>
      <c r="I54" s="200">
        <v>0</v>
      </c>
      <c r="J54" s="200">
        <v>0</v>
      </c>
      <c r="K54" s="200">
        <v>0</v>
      </c>
      <c r="L54" s="200">
        <v>2</v>
      </c>
      <c r="M54" s="200">
        <v>4</v>
      </c>
      <c r="N54" s="200">
        <v>0</v>
      </c>
      <c r="O54" s="200">
        <v>0</v>
      </c>
      <c r="P54" s="200">
        <v>2</v>
      </c>
      <c r="Q54" s="200">
        <v>4</v>
      </c>
      <c r="R54" s="200">
        <v>0</v>
      </c>
      <c r="S54" s="200">
        <v>0</v>
      </c>
      <c r="T54" s="200">
        <v>5</v>
      </c>
      <c r="U54" s="200">
        <v>4</v>
      </c>
      <c r="V54" s="200">
        <v>0</v>
      </c>
      <c r="W54" s="200">
        <v>0</v>
      </c>
      <c r="X54" s="200">
        <v>0</v>
      </c>
      <c r="Y54" s="200">
        <v>0</v>
      </c>
      <c r="Z54" s="200">
        <v>0</v>
      </c>
      <c r="AA54" s="200">
        <v>0</v>
      </c>
      <c r="AB54" s="200">
        <v>0</v>
      </c>
      <c r="AC54" s="200">
        <v>0</v>
      </c>
      <c r="AD54" s="200">
        <v>0</v>
      </c>
      <c r="AE54" s="200">
        <v>0</v>
      </c>
      <c r="AF54" s="200">
        <v>9</v>
      </c>
      <c r="AG54" s="200">
        <v>0</v>
      </c>
    </row>
    <row r="55" spans="1:33" s="7" customFormat="1" ht="35.25" customHeight="1" x14ac:dyDescent="0.25">
      <c r="A55" s="141" t="s">
        <v>21</v>
      </c>
      <c r="B55" s="208" t="s">
        <v>395</v>
      </c>
      <c r="C55" s="200">
        <v>0</v>
      </c>
      <c r="D55" s="200">
        <v>5.6868088333333331</v>
      </c>
      <c r="E55" s="200">
        <v>5.6868088333333331</v>
      </c>
      <c r="F55" s="200">
        <v>5.6868088333333331</v>
      </c>
      <c r="G55" s="200">
        <v>0</v>
      </c>
      <c r="H55" s="200">
        <v>0</v>
      </c>
      <c r="I55" s="200">
        <v>0</v>
      </c>
      <c r="J55" s="200">
        <v>1.0833333333333333</v>
      </c>
      <c r="K55" s="200">
        <v>4</v>
      </c>
      <c r="L55" s="200">
        <v>2.2554999999999996</v>
      </c>
      <c r="M55" s="200">
        <v>4</v>
      </c>
      <c r="N55" s="200">
        <v>0</v>
      </c>
      <c r="O55" s="200">
        <v>0</v>
      </c>
      <c r="P55" s="200">
        <v>2.3479754999999995</v>
      </c>
      <c r="Q55" s="200">
        <v>4</v>
      </c>
      <c r="R55" s="200">
        <v>0</v>
      </c>
      <c r="S55" s="200">
        <v>0</v>
      </c>
      <c r="T55" s="200">
        <v>0</v>
      </c>
      <c r="U55" s="200">
        <v>0</v>
      </c>
      <c r="V55" s="200">
        <v>0</v>
      </c>
      <c r="W55" s="200">
        <v>0</v>
      </c>
      <c r="X55" s="200">
        <v>0</v>
      </c>
      <c r="Y55" s="200">
        <v>0</v>
      </c>
      <c r="Z55" s="200">
        <v>0</v>
      </c>
      <c r="AA55" s="200">
        <v>0</v>
      </c>
      <c r="AB55" s="200">
        <v>0</v>
      </c>
      <c r="AC55" s="200">
        <v>0</v>
      </c>
      <c r="AD55" s="200">
        <v>0</v>
      </c>
      <c r="AE55" s="200">
        <v>0</v>
      </c>
      <c r="AF55" s="200">
        <v>4.6034754999999992</v>
      </c>
      <c r="AG55" s="200">
        <v>0</v>
      </c>
    </row>
    <row r="56" spans="1:33" x14ac:dyDescent="0.25">
      <c r="A56" s="146" t="s">
        <v>396</v>
      </c>
      <c r="B56" s="202" t="s">
        <v>397</v>
      </c>
      <c r="C56" s="26">
        <v>0</v>
      </c>
      <c r="D56" s="26">
        <v>5.6868088333333331</v>
      </c>
      <c r="E56" s="26">
        <v>5.6868088333333331</v>
      </c>
      <c r="F56" s="26">
        <v>5.6868088333333331</v>
      </c>
      <c r="G56" s="26">
        <v>0</v>
      </c>
      <c r="H56" s="26">
        <v>0</v>
      </c>
      <c r="I56" s="26">
        <v>0</v>
      </c>
      <c r="J56" s="26">
        <v>1.0833333333333333</v>
      </c>
      <c r="K56" s="26">
        <v>4</v>
      </c>
      <c r="L56" s="26">
        <v>2.2554999999999996</v>
      </c>
      <c r="M56" s="26">
        <v>4</v>
      </c>
      <c r="N56" s="26">
        <v>0</v>
      </c>
      <c r="O56" s="26">
        <v>0</v>
      </c>
      <c r="P56" s="26">
        <v>2.3479754999999995</v>
      </c>
      <c r="Q56" s="26">
        <v>4</v>
      </c>
      <c r="R56" s="26">
        <v>0</v>
      </c>
      <c r="S56" s="26">
        <v>0</v>
      </c>
      <c r="T56" s="26">
        <v>0</v>
      </c>
      <c r="U56" s="26">
        <v>0</v>
      </c>
      <c r="V56" s="26">
        <v>0</v>
      </c>
      <c r="W56" s="26">
        <v>0</v>
      </c>
      <c r="X56" s="26">
        <v>0</v>
      </c>
      <c r="Y56" s="26">
        <v>0</v>
      </c>
      <c r="Z56" s="26">
        <v>0</v>
      </c>
      <c r="AA56" s="26">
        <v>0</v>
      </c>
      <c r="AB56" s="26">
        <v>0</v>
      </c>
      <c r="AC56" s="26">
        <v>0</v>
      </c>
      <c r="AD56" s="26">
        <v>0</v>
      </c>
      <c r="AE56" s="26">
        <v>0</v>
      </c>
      <c r="AF56" s="200">
        <v>4.6034754999999992</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4</v>
      </c>
      <c r="D63" s="26">
        <v>1</v>
      </c>
      <c r="E63" s="26">
        <v>1</v>
      </c>
      <c r="F63" s="26">
        <v>1</v>
      </c>
      <c r="G63" s="26">
        <v>0</v>
      </c>
      <c r="H63" s="26">
        <v>0</v>
      </c>
      <c r="I63" s="26">
        <v>0</v>
      </c>
      <c r="J63" s="26">
        <v>0</v>
      </c>
      <c r="K63" s="26">
        <v>0</v>
      </c>
      <c r="L63" s="26">
        <v>2</v>
      </c>
      <c r="M63" s="26">
        <v>4</v>
      </c>
      <c r="N63" s="26">
        <v>0</v>
      </c>
      <c r="O63" s="26">
        <v>0</v>
      </c>
      <c r="P63" s="26">
        <v>2</v>
      </c>
      <c r="Q63" s="26">
        <v>4</v>
      </c>
      <c r="R63" s="26">
        <v>0</v>
      </c>
      <c r="S63" s="26">
        <v>0</v>
      </c>
      <c r="T63" s="26">
        <v>5</v>
      </c>
      <c r="U63" s="26">
        <v>4</v>
      </c>
      <c r="V63" s="26">
        <v>0</v>
      </c>
      <c r="W63" s="26">
        <v>0</v>
      </c>
      <c r="X63" s="26">
        <v>0</v>
      </c>
      <c r="Y63" s="26">
        <v>0</v>
      </c>
      <c r="Z63" s="26">
        <v>0</v>
      </c>
      <c r="AA63" s="26">
        <v>0</v>
      </c>
      <c r="AB63" s="26">
        <v>0</v>
      </c>
      <c r="AC63" s="26">
        <v>0</v>
      </c>
      <c r="AD63" s="26">
        <v>0</v>
      </c>
      <c r="AE63" s="26">
        <v>0</v>
      </c>
      <c r="AF63" s="200">
        <v>9</v>
      </c>
      <c r="AG63" s="200">
        <v>0</v>
      </c>
    </row>
    <row r="64" spans="1:33" s="7" customFormat="1" ht="36.75" customHeight="1" x14ac:dyDescent="0.25">
      <c r="A64" s="141" t="s">
        <v>23</v>
      </c>
      <c r="B64" s="220" t="s">
        <v>409</v>
      </c>
      <c r="C64" s="221">
        <v>0</v>
      </c>
      <c r="D64" s="221">
        <v>5.6868088333333331</v>
      </c>
      <c r="E64" s="221">
        <v>5.6868088333333331</v>
      </c>
      <c r="F64" s="221">
        <v>5.6868088333333331</v>
      </c>
      <c r="G64" s="221">
        <v>0</v>
      </c>
      <c r="H64" s="221">
        <v>0</v>
      </c>
      <c r="I64" s="221">
        <v>0</v>
      </c>
      <c r="J64" s="221">
        <v>1.0833333333333333</v>
      </c>
      <c r="K64" s="221">
        <v>4</v>
      </c>
      <c r="L64" s="221">
        <v>2.2554999999999996</v>
      </c>
      <c r="M64" s="221">
        <v>4</v>
      </c>
      <c r="N64" s="221">
        <v>0</v>
      </c>
      <c r="O64" s="221">
        <v>0</v>
      </c>
      <c r="P64" s="221">
        <v>2.3479754999999995</v>
      </c>
      <c r="Q64" s="221">
        <v>4</v>
      </c>
      <c r="R64" s="221">
        <v>0</v>
      </c>
      <c r="S64" s="221">
        <v>0</v>
      </c>
      <c r="T64" s="221">
        <v>0</v>
      </c>
      <c r="U64" s="221">
        <v>0</v>
      </c>
      <c r="V64" s="221">
        <v>0</v>
      </c>
      <c r="W64" s="221">
        <v>0</v>
      </c>
      <c r="X64" s="221">
        <v>0</v>
      </c>
      <c r="Y64" s="221">
        <v>0</v>
      </c>
      <c r="Z64" s="221">
        <v>0</v>
      </c>
      <c r="AA64" s="221">
        <v>0</v>
      </c>
      <c r="AB64" s="221">
        <v>0</v>
      </c>
      <c r="AC64" s="221">
        <v>0</v>
      </c>
      <c r="AD64" s="221">
        <v>0</v>
      </c>
      <c r="AE64" s="221">
        <v>0</v>
      </c>
      <c r="AF64" s="200">
        <v>4.6034754999999992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O_П6_8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v>2</v>
      </c>
      <c r="F26" s="157" t="s">
        <v>83</v>
      </c>
      <c r="G26" s="157" t="s">
        <v>83</v>
      </c>
      <c r="H26" s="157" t="s">
        <v>83</v>
      </c>
      <c r="I26" s="157" t="s">
        <v>83</v>
      </c>
      <c r="J26" s="157" t="s">
        <v>83</v>
      </c>
      <c r="K26" s="157" t="s">
        <v>83</v>
      </c>
      <c r="L26" s="157" t="s">
        <v>83</v>
      </c>
      <c r="M26" s="157" t="s">
        <v>83</v>
      </c>
      <c r="N26" s="157">
        <v>2</v>
      </c>
      <c r="O26" s="157" t="s">
        <v>524</v>
      </c>
      <c r="P26" s="157" t="s">
        <v>525</v>
      </c>
      <c r="Q26" s="157" t="s">
        <v>526</v>
      </c>
      <c r="R26" s="157">
        <v>1601.3330000000001</v>
      </c>
      <c r="S26" s="157"/>
      <c r="T26" s="157"/>
      <c r="U26" s="157">
        <v>2</v>
      </c>
      <c r="V26" s="157">
        <v>2</v>
      </c>
      <c r="W26" s="157">
        <v>3</v>
      </c>
      <c r="X26" s="157">
        <v>3</v>
      </c>
      <c r="Y26" s="157" t="s">
        <v>527</v>
      </c>
      <c r="Z26" s="157" t="s">
        <v>528</v>
      </c>
      <c r="AA26" s="157"/>
      <c r="AB26" s="157">
        <v>1</v>
      </c>
      <c r="AC26" s="157"/>
      <c r="AD26" s="157">
        <v>1535</v>
      </c>
      <c r="AE26" s="157" t="s">
        <v>529</v>
      </c>
      <c r="AF26" s="157">
        <v>3070</v>
      </c>
      <c r="AG26" s="157">
        <v>3070</v>
      </c>
      <c r="AH26" s="157"/>
      <c r="AI26" s="157"/>
      <c r="AJ26" s="157"/>
      <c r="AK26" s="157"/>
      <c r="AL26" s="157"/>
      <c r="AM26" s="157"/>
      <c r="AN26" s="157"/>
      <c r="AO26" s="157"/>
      <c r="AP26" s="157"/>
      <c r="AQ26" s="158"/>
      <c r="AR26" s="157">
        <v>45513</v>
      </c>
      <c r="AS26" s="157">
        <v>45513</v>
      </c>
      <c r="AT26" s="157">
        <v>45513</v>
      </c>
      <c r="AU26" s="157">
        <v>45513</v>
      </c>
      <c r="AV26" s="157">
        <v>45513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O_П6_8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row>
    <row r="22" spans="1:2" s="134" customFormat="1" ht="16.5" thickBot="1" x14ac:dyDescent="0.3">
      <c r="A22" s="167" t="s">
        <v>469</v>
      </c>
      <c r="B22" s="168" t="s">
        <v>531</v>
      </c>
    </row>
    <row r="23" spans="1:2" s="134" customFormat="1" ht="16.5" thickBot="1" x14ac:dyDescent="0.3">
      <c r="A23" s="167" t="s">
        <v>470</v>
      </c>
      <c r="B23" s="168" t="s">
        <v>532</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4.2056374500000002</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O_П6_8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O_П6_8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O_П6_8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543</v>
      </c>
    </row>
    <row r="23" spans="1:3" ht="42.75" customHeight="1" x14ac:dyDescent="0.25">
      <c r="A23" s="49" t="s">
        <v>15</v>
      </c>
      <c r="B23" s="50" t="s">
        <v>137</v>
      </c>
      <c r="C23" s="25" t="s">
        <v>530</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551</v>
      </c>
    </row>
    <row r="27" spans="1:3" ht="42.75" customHeight="1" x14ac:dyDescent="0.25">
      <c r="A27" s="49" t="s">
        <v>23</v>
      </c>
      <c r="B27" s="50" t="s">
        <v>141</v>
      </c>
      <c r="C27" s="25" t="s">
        <v>552</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O_П6_8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O_П6_8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O_П6_8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3504697.875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18454708.768087007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100134.22500000001</v>
      </c>
      <c r="E65" s="109">
        <f t="shared" si="10"/>
        <v>100134.22500000001</v>
      </c>
      <c r="F65" s="109">
        <f t="shared" si="10"/>
        <v>100134.22500000001</v>
      </c>
      <c r="G65" s="109">
        <f t="shared" si="10"/>
        <v>100134.22500000001</v>
      </c>
      <c r="H65" s="109">
        <f t="shared" si="10"/>
        <v>100134.22500000001</v>
      </c>
      <c r="I65" s="109">
        <f t="shared" si="10"/>
        <v>100134.22500000001</v>
      </c>
      <c r="J65" s="109">
        <f t="shared" si="10"/>
        <v>100134.22500000001</v>
      </c>
      <c r="K65" s="109">
        <f t="shared" si="10"/>
        <v>100134.22500000001</v>
      </c>
      <c r="L65" s="109">
        <f t="shared" si="10"/>
        <v>100134.22500000001</v>
      </c>
      <c r="M65" s="109">
        <f t="shared" si="10"/>
        <v>100134.22500000001</v>
      </c>
      <c r="N65" s="109">
        <f t="shared" si="10"/>
        <v>100134.22500000001</v>
      </c>
      <c r="O65" s="109">
        <f t="shared" si="10"/>
        <v>100134.22500000001</v>
      </c>
      <c r="P65" s="109">
        <f t="shared" si="10"/>
        <v>100134.22500000001</v>
      </c>
      <c r="Q65" s="109">
        <f t="shared" si="10"/>
        <v>100134.22500000001</v>
      </c>
      <c r="R65" s="109">
        <f t="shared" si="10"/>
        <v>100134.22500000001</v>
      </c>
      <c r="S65" s="109">
        <f t="shared" si="10"/>
        <v>100134.22500000001</v>
      </c>
      <c r="T65" s="109">
        <f t="shared" si="10"/>
        <v>100134.22500000001</v>
      </c>
      <c r="U65" s="109">
        <f t="shared" si="10"/>
        <v>100134.22500000001</v>
      </c>
      <c r="V65" s="109">
        <f t="shared" si="10"/>
        <v>100134.22500000001</v>
      </c>
      <c r="W65" s="109">
        <f t="shared" si="10"/>
        <v>100134.22500000001</v>
      </c>
    </row>
    <row r="66" spans="1:23" ht="11.25" customHeight="1" x14ac:dyDescent="0.25">
      <c r="A66" s="74" t="s">
        <v>237</v>
      </c>
      <c r="B66" s="109">
        <f>IF(AND(B45&gt;$B$92,B45&lt;=$B$92+$B$27),B65,0)</f>
        <v>0</v>
      </c>
      <c r="C66" s="109">
        <f t="shared" ref="C66:W66" si="11">IF(AND(C45&gt;$B$92,C45&lt;=$B$92+$B$27),C65+B66,0)</f>
        <v>0</v>
      </c>
      <c r="D66" s="109">
        <f t="shared" si="11"/>
        <v>100134.22500000001</v>
      </c>
      <c r="E66" s="109">
        <f t="shared" si="11"/>
        <v>200268.45</v>
      </c>
      <c r="F66" s="109">
        <f t="shared" si="11"/>
        <v>300402.67500000005</v>
      </c>
      <c r="G66" s="109">
        <f t="shared" si="11"/>
        <v>400536.9</v>
      </c>
      <c r="H66" s="109">
        <f t="shared" si="11"/>
        <v>500671.125</v>
      </c>
      <c r="I66" s="109">
        <f t="shared" si="11"/>
        <v>600805.35</v>
      </c>
      <c r="J66" s="109">
        <f t="shared" si="11"/>
        <v>700939.57499999995</v>
      </c>
      <c r="K66" s="109">
        <f t="shared" si="11"/>
        <v>801073.79999999993</v>
      </c>
      <c r="L66" s="109">
        <f t="shared" si="11"/>
        <v>901208.02499999991</v>
      </c>
      <c r="M66" s="109">
        <f t="shared" si="11"/>
        <v>1001342.2499999999</v>
      </c>
      <c r="N66" s="109">
        <f t="shared" si="11"/>
        <v>1101476.4749999999</v>
      </c>
      <c r="O66" s="109">
        <f t="shared" si="11"/>
        <v>1201610.7</v>
      </c>
      <c r="P66" s="109">
        <f t="shared" si="11"/>
        <v>1301744.925</v>
      </c>
      <c r="Q66" s="109">
        <f t="shared" si="11"/>
        <v>1401879.1500000001</v>
      </c>
      <c r="R66" s="109">
        <f t="shared" si="11"/>
        <v>1502013.3750000002</v>
      </c>
      <c r="S66" s="109">
        <f t="shared" si="11"/>
        <v>1602147.6000000003</v>
      </c>
      <c r="T66" s="109">
        <f t="shared" si="11"/>
        <v>1702281.8250000004</v>
      </c>
      <c r="U66" s="109">
        <f t="shared" si="11"/>
        <v>1802416.0500000005</v>
      </c>
      <c r="V66" s="109">
        <f t="shared" si="11"/>
        <v>1902550.2750000006</v>
      </c>
      <c r="W66" s="109">
        <f t="shared" si="11"/>
        <v>2002684.5000000007</v>
      </c>
    </row>
    <row r="67" spans="1:23" ht="25.5" customHeight="1" x14ac:dyDescent="0.25">
      <c r="A67" s="110" t="s">
        <v>238</v>
      </c>
      <c r="B67" s="106">
        <f t="shared" ref="B67:W67" si="12">B64-B65</f>
        <v>0</v>
      </c>
      <c r="C67" s="106">
        <f t="shared" si="12"/>
        <v>1867174.4212495829</v>
      </c>
      <c r="D67" s="106">
        <f>D64-D65</f>
        <v>1897896.3994626899</v>
      </c>
      <c r="E67" s="106">
        <f t="shared" si="12"/>
        <v>2093622.3338319692</v>
      </c>
      <c r="F67" s="106">
        <f t="shared" si="12"/>
        <v>2308822.6116346237</v>
      </c>
      <c r="G67" s="106">
        <f t="shared" si="12"/>
        <v>2545462.3967421423</v>
      </c>
      <c r="H67" s="106">
        <f t="shared" si="12"/>
        <v>2805707.5705378251</v>
      </c>
      <c r="I67" s="106">
        <f t="shared" si="12"/>
        <v>3091945.4420935488</v>
      </c>
      <c r="J67" s="106">
        <f t="shared" si="12"/>
        <v>3406807.6131863073</v>
      </c>
      <c r="K67" s="106">
        <f t="shared" si="12"/>
        <v>3753195.2238834249</v>
      </c>
      <c r="L67" s="106">
        <f t="shared" si="12"/>
        <v>4134306.8281996711</v>
      </c>
      <c r="M67" s="106">
        <f t="shared" si="12"/>
        <v>4553669.1756184679</v>
      </c>
      <c r="N67" s="106">
        <f t="shared" si="12"/>
        <v>5015171.2033400396</v>
      </c>
      <c r="O67" s="106">
        <f t="shared" si="12"/>
        <v>5523101.5762666687</v>
      </c>
      <c r="P67" s="106">
        <f t="shared" si="12"/>
        <v>6082190.1472862819</v>
      </c>
      <c r="Q67" s="106">
        <f t="shared" si="12"/>
        <v>6697653.749731509</v>
      </c>
      <c r="R67" s="106">
        <f t="shared" si="12"/>
        <v>7375246.7773723453</v>
      </c>
      <c r="S67" s="106">
        <f t="shared" si="12"/>
        <v>8121317.0553890578</v>
      </c>
      <c r="T67" s="106">
        <f t="shared" si="12"/>
        <v>8942867.5589576233</v>
      </c>
      <c r="U67" s="106">
        <f t="shared" si="12"/>
        <v>9847624.5949048549</v>
      </c>
      <c r="V67" s="106">
        <f t="shared" si="12"/>
        <v>10844113.126953604</v>
      </c>
      <c r="W67" s="106">
        <f t="shared" si="12"/>
        <v>11941739.997044155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1897896.3994626899</v>
      </c>
      <c r="E69" s="105">
        <f>E67+E68</f>
        <v>2093622.3338319692</v>
      </c>
      <c r="F69" s="105">
        <f t="shared" ref="F69:W69" si="14">F67-F68</f>
        <v>2308822.6116346237</v>
      </c>
      <c r="G69" s="105">
        <f t="shared" si="14"/>
        <v>2545462.3967421423</v>
      </c>
      <c r="H69" s="105">
        <f t="shared" si="14"/>
        <v>2805707.5705378251</v>
      </c>
      <c r="I69" s="105">
        <f t="shared" si="14"/>
        <v>3091945.4420935488</v>
      </c>
      <c r="J69" s="105">
        <f t="shared" si="14"/>
        <v>3406807.6131863073</v>
      </c>
      <c r="K69" s="105">
        <f t="shared" si="14"/>
        <v>3753195.2238834249</v>
      </c>
      <c r="L69" s="105">
        <f t="shared" si="14"/>
        <v>4134306.8281996711</v>
      </c>
      <c r="M69" s="105">
        <f t="shared" si="14"/>
        <v>4553669.1756184679</v>
      </c>
      <c r="N69" s="105">
        <f t="shared" si="14"/>
        <v>5015171.2033400396</v>
      </c>
      <c r="O69" s="105">
        <f t="shared" si="14"/>
        <v>5523101.5762666687</v>
      </c>
      <c r="P69" s="105">
        <f t="shared" si="14"/>
        <v>6082190.1472862819</v>
      </c>
      <c r="Q69" s="105">
        <f t="shared" si="14"/>
        <v>6697653.749731509</v>
      </c>
      <c r="R69" s="105">
        <f t="shared" si="14"/>
        <v>7375246.7773723453</v>
      </c>
      <c r="S69" s="105">
        <f t="shared" si="14"/>
        <v>8121317.0553890578</v>
      </c>
      <c r="T69" s="105">
        <f t="shared" si="14"/>
        <v>8942867.5589576233</v>
      </c>
      <c r="U69" s="105">
        <f t="shared" si="14"/>
        <v>9847624.5949048549</v>
      </c>
      <c r="V69" s="105">
        <f t="shared" si="14"/>
        <v>10844113.126953604</v>
      </c>
      <c r="W69" s="105">
        <f t="shared" si="14"/>
        <v>11941739.997044155</v>
      </c>
    </row>
    <row r="70" spans="1:23" ht="12" customHeight="1" x14ac:dyDescent="0.25">
      <c r="A70" s="74" t="s">
        <v>208</v>
      </c>
      <c r="B70" s="102">
        <f t="shared" ref="B70:W70" si="15">-IF(B69&gt;0, B69*$B$35, 0)</f>
        <v>0</v>
      </c>
      <c r="C70" s="102">
        <f t="shared" si="15"/>
        <v>-373434.88424991659</v>
      </c>
      <c r="D70" s="102">
        <f t="shared" si="15"/>
        <v>-379579.27989253798</v>
      </c>
      <c r="E70" s="102">
        <f t="shared" si="15"/>
        <v>-418724.46676639386</v>
      </c>
      <c r="F70" s="102">
        <f t="shared" si="15"/>
        <v>-461764.52232692478</v>
      </c>
      <c r="G70" s="102">
        <f t="shared" si="15"/>
        <v>-509092.47934842849</v>
      </c>
      <c r="H70" s="102">
        <f t="shared" si="15"/>
        <v>-561141.51410756505</v>
      </c>
      <c r="I70" s="102">
        <f t="shared" si="15"/>
        <v>-618389.08841870981</v>
      </c>
      <c r="J70" s="102">
        <f t="shared" si="15"/>
        <v>-681361.52263726154</v>
      </c>
      <c r="K70" s="102">
        <f t="shared" si="15"/>
        <v>-750639.04477668507</v>
      </c>
      <c r="L70" s="102">
        <f t="shared" si="15"/>
        <v>-826861.36563993432</v>
      </c>
      <c r="M70" s="102">
        <f t="shared" si="15"/>
        <v>-910733.83512369357</v>
      </c>
      <c r="N70" s="102">
        <f t="shared" si="15"/>
        <v>-1003034.240668008</v>
      </c>
      <c r="O70" s="102">
        <f t="shared" si="15"/>
        <v>-1104620.3152533339</v>
      </c>
      <c r="P70" s="102">
        <f t="shared" si="15"/>
        <v>-1216438.0294572564</v>
      </c>
      <c r="Q70" s="102">
        <f t="shared" si="15"/>
        <v>-1339530.7499463018</v>
      </c>
      <c r="R70" s="102">
        <f t="shared" si="15"/>
        <v>-1475049.3554744693</v>
      </c>
      <c r="S70" s="102">
        <f t="shared" si="15"/>
        <v>-1624263.4110778116</v>
      </c>
      <c r="T70" s="102">
        <f t="shared" si="15"/>
        <v>-1788573.5117915247</v>
      </c>
      <c r="U70" s="102">
        <f t="shared" si="15"/>
        <v>-1969524.918980971</v>
      </c>
      <c r="V70" s="102">
        <f t="shared" si="15"/>
        <v>-2168822.625390721</v>
      </c>
      <c r="W70" s="102">
        <f t="shared" si="15"/>
        <v>-2388347.9994088314</v>
      </c>
    </row>
    <row r="71" spans="1:23" ht="12.75" customHeight="1" thickBot="1" x14ac:dyDescent="0.3">
      <c r="A71" s="111" t="s">
        <v>241</v>
      </c>
      <c r="B71" s="112">
        <f t="shared" ref="B71:W71" si="16">B69+B70</f>
        <v>0</v>
      </c>
      <c r="C71" s="112">
        <f>C69+C70</f>
        <v>1493739.5369996664</v>
      </c>
      <c r="D71" s="112">
        <f t="shared" si="16"/>
        <v>1518317.1195701519</v>
      </c>
      <c r="E71" s="112">
        <f t="shared" si="16"/>
        <v>1674897.8670655754</v>
      </c>
      <c r="F71" s="112">
        <f t="shared" si="16"/>
        <v>1847058.0893076989</v>
      </c>
      <c r="G71" s="112">
        <f t="shared" si="16"/>
        <v>2036369.9173937137</v>
      </c>
      <c r="H71" s="112">
        <f t="shared" si="16"/>
        <v>2244566.0564302602</v>
      </c>
      <c r="I71" s="112">
        <f t="shared" si="16"/>
        <v>2473556.3536748393</v>
      </c>
      <c r="J71" s="112">
        <f t="shared" si="16"/>
        <v>2725446.0905490457</v>
      </c>
      <c r="K71" s="112">
        <f t="shared" si="16"/>
        <v>3002556.1791067398</v>
      </c>
      <c r="L71" s="112">
        <f t="shared" si="16"/>
        <v>3307445.4625597368</v>
      </c>
      <c r="M71" s="112">
        <f t="shared" si="16"/>
        <v>3642935.3404947743</v>
      </c>
      <c r="N71" s="112">
        <f t="shared" si="16"/>
        <v>4012136.9626720315</v>
      </c>
      <c r="O71" s="112">
        <f t="shared" si="16"/>
        <v>4418481.2610133346</v>
      </c>
      <c r="P71" s="112">
        <f t="shared" si="16"/>
        <v>4865752.1178290257</v>
      </c>
      <c r="Q71" s="112">
        <f t="shared" si="16"/>
        <v>5358122.9997852072</v>
      </c>
      <c r="R71" s="112">
        <f t="shared" si="16"/>
        <v>5900197.4218978761</v>
      </c>
      <c r="S71" s="112">
        <f t="shared" si="16"/>
        <v>6497053.6443112465</v>
      </c>
      <c r="T71" s="112">
        <f t="shared" si="16"/>
        <v>7154294.0471660988</v>
      </c>
      <c r="U71" s="112">
        <f t="shared" si="16"/>
        <v>7878099.6759238839</v>
      </c>
      <c r="V71" s="112">
        <f t="shared" si="16"/>
        <v>8675290.5015628822</v>
      </c>
      <c r="W71" s="112">
        <f t="shared" si="16"/>
        <v>9553391.9976353236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1897896.3994626899</v>
      </c>
      <c r="E74" s="106">
        <f t="shared" si="18"/>
        <v>2093622.3338319692</v>
      </c>
      <c r="F74" s="106">
        <f t="shared" si="18"/>
        <v>2308822.6116346237</v>
      </c>
      <c r="G74" s="106">
        <f t="shared" si="18"/>
        <v>2545462.3967421423</v>
      </c>
      <c r="H74" s="106">
        <f t="shared" si="18"/>
        <v>2805707.5705378251</v>
      </c>
      <c r="I74" s="106">
        <f t="shared" si="18"/>
        <v>3091945.4420935488</v>
      </c>
      <c r="J74" s="106">
        <f t="shared" si="18"/>
        <v>3406807.6131863073</v>
      </c>
      <c r="K74" s="106">
        <f t="shared" si="18"/>
        <v>3753195.2238834249</v>
      </c>
      <c r="L74" s="106">
        <f t="shared" si="18"/>
        <v>4134306.8281996711</v>
      </c>
      <c r="M74" s="106">
        <f t="shared" si="18"/>
        <v>4553669.1756184679</v>
      </c>
      <c r="N74" s="106">
        <f t="shared" si="18"/>
        <v>5015171.2033400396</v>
      </c>
      <c r="O74" s="106">
        <f t="shared" si="18"/>
        <v>5523101.5762666687</v>
      </c>
      <c r="P74" s="106">
        <f t="shared" si="18"/>
        <v>6082190.1472862819</v>
      </c>
      <c r="Q74" s="106">
        <f t="shared" si="18"/>
        <v>6697653.749731509</v>
      </c>
      <c r="R74" s="106">
        <f t="shared" si="18"/>
        <v>7375246.7773723453</v>
      </c>
      <c r="S74" s="106">
        <f t="shared" si="18"/>
        <v>8121317.0553890578</v>
      </c>
      <c r="T74" s="106">
        <f t="shared" si="18"/>
        <v>8942867.5589576233</v>
      </c>
      <c r="U74" s="106">
        <f t="shared" si="18"/>
        <v>9847624.5949048549</v>
      </c>
      <c r="V74" s="106">
        <f t="shared" si="18"/>
        <v>10844113.126953604</v>
      </c>
      <c r="W74" s="106">
        <f t="shared" si="18"/>
        <v>11941739.997044155</v>
      </c>
    </row>
    <row r="75" spans="1:23" ht="12" customHeight="1" x14ac:dyDescent="0.25">
      <c r="A75" s="74" t="s">
        <v>236</v>
      </c>
      <c r="B75" s="102">
        <f t="shared" ref="B75:W75" si="19">B65</f>
        <v>0</v>
      </c>
      <c r="C75" s="102">
        <f t="shared" si="19"/>
        <v>0</v>
      </c>
      <c r="D75" s="102">
        <f t="shared" si="19"/>
        <v>100134.22500000001</v>
      </c>
      <c r="E75" s="102">
        <f t="shared" si="19"/>
        <v>100134.22500000001</v>
      </c>
      <c r="F75" s="102">
        <f t="shared" si="19"/>
        <v>100134.22500000001</v>
      </c>
      <c r="G75" s="102">
        <f t="shared" si="19"/>
        <v>100134.22500000001</v>
      </c>
      <c r="H75" s="102">
        <f t="shared" si="19"/>
        <v>100134.22500000001</v>
      </c>
      <c r="I75" s="102">
        <f t="shared" si="19"/>
        <v>100134.22500000001</v>
      </c>
      <c r="J75" s="102">
        <f t="shared" si="19"/>
        <v>100134.22500000001</v>
      </c>
      <c r="K75" s="102">
        <f t="shared" si="19"/>
        <v>100134.22500000001</v>
      </c>
      <c r="L75" s="102">
        <f t="shared" si="19"/>
        <v>100134.22500000001</v>
      </c>
      <c r="M75" s="102">
        <f t="shared" si="19"/>
        <v>100134.22500000001</v>
      </c>
      <c r="N75" s="102">
        <f t="shared" si="19"/>
        <v>100134.22500000001</v>
      </c>
      <c r="O75" s="102">
        <f t="shared" si="19"/>
        <v>100134.22500000001</v>
      </c>
      <c r="P75" s="102">
        <f t="shared" si="19"/>
        <v>100134.22500000001</v>
      </c>
      <c r="Q75" s="102">
        <f t="shared" si="19"/>
        <v>100134.22500000001</v>
      </c>
      <c r="R75" s="102">
        <f t="shared" si="19"/>
        <v>100134.22500000001</v>
      </c>
      <c r="S75" s="102">
        <f t="shared" si="19"/>
        <v>100134.22500000001</v>
      </c>
      <c r="T75" s="102">
        <f t="shared" si="19"/>
        <v>100134.22500000001</v>
      </c>
      <c r="U75" s="102">
        <f t="shared" si="19"/>
        <v>100134.22500000001</v>
      </c>
      <c r="V75" s="102">
        <f t="shared" si="19"/>
        <v>100134.22500000001</v>
      </c>
      <c r="W75" s="102">
        <f t="shared" si="19"/>
        <v>100134.22500000001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-379579.27989253792</v>
      </c>
      <c r="E77" s="109">
        <f>IF(SUM($B$70:E70)+SUM($B$77:D77)&gt;0,0,SUM($B$70:E70)-SUM($B$77:D77))</f>
        <v>-418724.46676639374</v>
      </c>
      <c r="F77" s="109">
        <f>IF(SUM($B$70:F70)+SUM($B$77:E77)&gt;0,0,SUM($B$70:F70)-SUM($B$77:E77))</f>
        <v>-461764.52232692484</v>
      </c>
      <c r="G77" s="109">
        <f>IF(SUM($B$70:G70)+SUM($B$77:F77)&gt;0,0,SUM($B$70:G70)-SUM($B$77:F77))</f>
        <v>-509092.47934842855</v>
      </c>
      <c r="H77" s="109">
        <f>IF(SUM($B$70:H70)+SUM($B$77:G77)&gt;0,0,SUM($B$70:H70)-SUM($B$77:G77))</f>
        <v>-561141.51410756493</v>
      </c>
      <c r="I77" s="109">
        <f>IF(SUM($B$70:I70)+SUM($B$77:H77)&gt;0,0,SUM($B$70:I70)-SUM($B$77:H77))</f>
        <v>-618389.08841871005</v>
      </c>
      <c r="J77" s="109">
        <f>IF(SUM($B$70:J70)+SUM($B$77:I77)&gt;0,0,SUM($B$70:J70)-SUM($B$77:I77))</f>
        <v>-681361.52263726154</v>
      </c>
      <c r="K77" s="109">
        <f>IF(SUM($B$70:K70)+SUM($B$77:J77)&gt;0,0,SUM($B$70:K70)-SUM($B$77:J77))</f>
        <v>-750639.04477668507</v>
      </c>
      <c r="L77" s="109">
        <f>IF(SUM($B$70:L70)+SUM($B$77:K77)&gt;0,0,SUM($B$70:L70)-SUM($B$77:K77))</f>
        <v>-826861.36563993432</v>
      </c>
      <c r="M77" s="109">
        <f>IF(SUM($B$70:M70)+SUM($B$77:L77)&gt;0,0,SUM($B$70:M70)-SUM($B$77:L77))</f>
        <v>-910733.83512369357</v>
      </c>
      <c r="N77" s="109">
        <f>IF(SUM($B$70:N70)+SUM($B$77:M77)&gt;0,0,SUM($B$70:N70)-SUM($B$77:M77))</f>
        <v>-1003034.2406680081</v>
      </c>
      <c r="O77" s="109">
        <f>IF(SUM($B$70:O70)+SUM($B$77:N77)&gt;0,0,SUM($B$70:O70)-SUM($B$77:N77))</f>
        <v>-1104620.3152533341</v>
      </c>
      <c r="P77" s="109">
        <f>IF(SUM($B$70:P70)+SUM($B$77:O77)&gt;0,0,SUM($B$70:P70)-SUM($B$77:O77))</f>
        <v>-1216438.0294572562</v>
      </c>
      <c r="Q77" s="109">
        <f>IF(SUM($B$70:Q70)+SUM($B$77:P77)&gt;0,0,SUM($B$70:Q70)-SUM($B$77:P77))</f>
        <v>-1339530.7499463018</v>
      </c>
      <c r="R77" s="109">
        <f>IF(SUM($B$70:R70)+SUM($B$77:Q77)&gt;0,0,SUM($B$70:R70)-SUM($B$77:Q77))</f>
        <v>-1475049.3554744683</v>
      </c>
      <c r="S77" s="109">
        <f>IF(SUM($B$70:S70)+SUM($B$77:R77)&gt;0,0,SUM($B$70:S70)-SUM($B$77:R77))</f>
        <v>-1624263.4110778123</v>
      </c>
      <c r="T77" s="109">
        <f>IF(SUM($B$70:T70)+SUM($B$77:S77)&gt;0,0,SUM($B$70:T70)-SUM($B$77:S77))</f>
        <v>-1788573.5117915254</v>
      </c>
      <c r="U77" s="109">
        <f>IF(SUM($B$70:U70)+SUM($B$77:T77)&gt;0,0,SUM($B$70:U70)-SUM($B$77:T77))</f>
        <v>-1969524.9189809691</v>
      </c>
      <c r="V77" s="109">
        <f>IF(SUM($B$70:V70)+SUM($B$77:U77)&gt;0,0,SUM($B$70:V70)-SUM($B$77:U77))</f>
        <v>-2168822.6253907196</v>
      </c>
      <c r="W77" s="109">
        <f>IF(SUM($B$70:W70)+SUM($B$77:V77)&gt;0,0,SUM($B$70:W70)-SUM($B$77:V77))</f>
        <v>-2388347.99940883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1605330.8328943653</v>
      </c>
      <c r="E82" s="106">
        <f t="shared" si="24"/>
        <v>1755460.5099722557</v>
      </c>
      <c r="F82" s="106">
        <f t="shared" si="24"/>
        <v>1925673.2978710416</v>
      </c>
      <c r="G82" s="106">
        <f t="shared" si="24"/>
        <v>2112841.1752265701</v>
      </c>
      <c r="H82" s="106">
        <f t="shared" si="24"/>
        <v>2318676.7753943</v>
      </c>
      <c r="I82" s="106">
        <f t="shared" si="24"/>
        <v>2545067.8028628747</v>
      </c>
      <c r="J82" s="106">
        <f t="shared" si="24"/>
        <v>2794095.109783378</v>
      </c>
      <c r="K82" s="106">
        <f t="shared" si="24"/>
        <v>3068052.6543806363</v>
      </c>
      <c r="L82" s="106">
        <f t="shared" si="24"/>
        <v>3369469.5384717202</v>
      </c>
      <c r="M82" s="106">
        <f t="shared" si="24"/>
        <v>3701134.3420965024</v>
      </c>
      <c r="N82" s="106">
        <f t="shared" si="24"/>
        <v>4066121.996243482</v>
      </c>
      <c r="O82" s="106">
        <f t="shared" si="24"/>
        <v>4467823.4600642789</v>
      </c>
      <c r="P82" s="106">
        <f t="shared" si="24"/>
        <v>4909978.497070672</v>
      </c>
      <c r="Q82" s="106">
        <f t="shared" si="24"/>
        <v>5396711.8758842926</v>
      </c>
      <c r="R82" s="106">
        <f t="shared" si="24"/>
        <v>5932573.3554774011</v>
      </c>
      <c r="S82" s="106">
        <f t="shared" si="24"/>
        <v>6522581.8528531818</v>
      </c>
      <c r="T82" s="106">
        <f t="shared" si="24"/>
        <v>7172274.2331528487</v>
      </c>
      <c r="U82" s="106">
        <f t="shared" si="24"/>
        <v>7887759.2086727703</v>
      </c>
      <c r="V82" s="106">
        <f t="shared" si="24"/>
        <v>8675776.8847016171</v>
      </c>
      <c r="W82" s="106">
        <f t="shared" si="24"/>
        <v>9543764.5469698776</v>
      </c>
    </row>
    <row r="83" spans="1:23" ht="12" customHeight="1" x14ac:dyDescent="0.25">
      <c r="A83" s="94" t="s">
        <v>248</v>
      </c>
      <c r="B83" s="106">
        <f>SUM($B$82:B82)</f>
        <v>0</v>
      </c>
      <c r="C83" s="106">
        <f>SUM(B82:C82)</f>
        <v>977375.2548747079</v>
      </c>
      <c r="D83" s="106">
        <f>SUM(B82:D82)</f>
        <v>2582706.0877690734</v>
      </c>
      <c r="E83" s="106">
        <f>SUM($B$82:E82)</f>
        <v>4338166.5977413291</v>
      </c>
      <c r="F83" s="106">
        <f>SUM($B$82:F82)</f>
        <v>6263839.8956123702</v>
      </c>
      <c r="G83" s="106">
        <f>SUM($B$82:G82)</f>
        <v>8376681.0708389403</v>
      </c>
      <c r="H83" s="106">
        <f>SUM($B$82:H82)</f>
        <v>10695357.846233241</v>
      </c>
      <c r="I83" s="106">
        <f>SUM($B$82:I82)</f>
        <v>13240425.649096116</v>
      </c>
      <c r="J83" s="106">
        <f>SUM($B$82:J82)</f>
        <v>16034520.758879494</v>
      </c>
      <c r="K83" s="106">
        <f>SUM($B$82:K82)</f>
        <v>19102573.413260132</v>
      </c>
      <c r="L83" s="106">
        <f>SUM($B$82:L82)</f>
        <v>22472042.951731853</v>
      </c>
      <c r="M83" s="106">
        <f>SUM($B$82:M82)</f>
        <v>26173177.293828357</v>
      </c>
      <c r="N83" s="106">
        <f>SUM($B$82:N82)</f>
        <v>30239299.290071838</v>
      </c>
      <c r="O83" s="106">
        <f>SUM($B$82:O82)</f>
        <v>34707122.750136115</v>
      </c>
      <c r="P83" s="106">
        <f>SUM($B$82:P82)</f>
        <v>39617101.247206785</v>
      </c>
      <c r="Q83" s="106">
        <f>SUM($B$82:Q82)</f>
        <v>45013813.123091079</v>
      </c>
      <c r="R83" s="106">
        <f>SUM($B$82:R82)</f>
        <v>50946386.478568479</v>
      </c>
      <c r="S83" s="106">
        <f>SUM($B$82:S82)</f>
        <v>57468968.331421658</v>
      </c>
      <c r="T83" s="106">
        <f>SUM($B$82:T82)</f>
        <v>64641242.56457451</v>
      </c>
      <c r="U83" s="106">
        <f>SUM($B$82:U82)</f>
        <v>72529001.773247287</v>
      </c>
      <c r="V83" s="106">
        <f>SUM($B$82:V82)</f>
        <v>81204778.657948911</v>
      </c>
      <c r="W83" s="106">
        <f>SUM($B$82:W82)</f>
        <v>90748543.204918787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1420646.7547737746</v>
      </c>
      <c r="E85" s="106">
        <f t="shared" si="26"/>
        <v>1374783.0761784448</v>
      </c>
      <c r="F85" s="106">
        <f t="shared" si="26"/>
        <v>1334588.191583351</v>
      </c>
      <c r="G85" s="106">
        <f t="shared" si="26"/>
        <v>1295845.0613785591</v>
      </c>
      <c r="H85" s="106">
        <f t="shared" si="26"/>
        <v>1258484.8582164182</v>
      </c>
      <c r="I85" s="106">
        <f t="shared" si="26"/>
        <v>1222443.2192885941</v>
      </c>
      <c r="J85" s="106">
        <f t="shared" si="26"/>
        <v>1187659.8660524699</v>
      </c>
      <c r="K85" s="106">
        <f t="shared" si="26"/>
        <v>1154078.2622284009</v>
      </c>
      <c r="L85" s="106">
        <f t="shared" si="26"/>
        <v>1121645.3059016413</v>
      </c>
      <c r="M85" s="106">
        <f t="shared" si="26"/>
        <v>1090311.052031083</v>
      </c>
      <c r="N85" s="106">
        <f t="shared" si="26"/>
        <v>1060028.46208201</v>
      </c>
      <c r="O85" s="106">
        <f t="shared" si="26"/>
        <v>1030753.1778678728</v>
      </c>
      <c r="P85" s="106">
        <f t="shared" si="26"/>
        <v>1002443.3170121263</v>
      </c>
      <c r="Q85" s="106">
        <f t="shared" si="26"/>
        <v>975059.28773014538</v>
      </c>
      <c r="R85" s="106">
        <f t="shared" si="26"/>
        <v>948563.62088741106</v>
      </c>
      <c r="S85" s="106">
        <f t="shared" si="26"/>
        <v>922920.8175172949</v>
      </c>
      <c r="T85" s="106">
        <f t="shared" si="26"/>
        <v>898097.21018314245</v>
      </c>
      <c r="U85" s="106">
        <f t="shared" si="26"/>
        <v>874060.83674795902</v>
      </c>
      <c r="V85" s="106">
        <f t="shared" si="26"/>
        <v>850781.32527338224</v>
      </c>
      <c r="W85" s="106">
        <f t="shared" si="26"/>
        <v>828229.78891014366</v>
      </c>
    </row>
    <row r="86" spans="1:23" ht="21.75" customHeight="1" x14ac:dyDescent="0.25">
      <c r="A86" s="110" t="s">
        <v>251</v>
      </c>
      <c r="B86" s="106">
        <f>SUM(B85)</f>
        <v>0</v>
      </c>
      <c r="C86" s="106">
        <f t="shared" ref="C86:W86" si="27">C85+B86</f>
        <v>977375.2548747079</v>
      </c>
      <c r="D86" s="106">
        <f t="shared" si="27"/>
        <v>2398022.0096484823</v>
      </c>
      <c r="E86" s="106">
        <f t="shared" si="27"/>
        <v>3772805.0858269269</v>
      </c>
      <c r="F86" s="106">
        <f t="shared" si="27"/>
        <v>5107393.2774102781</v>
      </c>
      <c r="G86" s="106">
        <f t="shared" si="27"/>
        <v>6403238.3387888372</v>
      </c>
      <c r="H86" s="106">
        <f t="shared" si="27"/>
        <v>7661723.1970052551</v>
      </c>
      <c r="I86" s="106">
        <f t="shared" si="27"/>
        <v>8884166.4162938483</v>
      </c>
      <c r="J86" s="106">
        <f t="shared" si="27"/>
        <v>10071826.282346318</v>
      </c>
      <c r="K86" s="106">
        <f t="shared" si="27"/>
        <v>11225904.544574719</v>
      </c>
      <c r="L86" s="106">
        <f t="shared" si="27"/>
        <v>12347549.85047636</v>
      </c>
      <c r="M86" s="106">
        <f t="shared" si="27"/>
        <v>13437860.902507443</v>
      </c>
      <c r="N86" s="106">
        <f t="shared" si="27"/>
        <v>14497889.364589453</v>
      </c>
      <c r="O86" s="106">
        <f t="shared" si="27"/>
        <v>15528642.542457325</v>
      </c>
      <c r="P86" s="106">
        <f t="shared" si="27"/>
        <v>16531085.859469451</v>
      </c>
      <c r="Q86" s="106">
        <f t="shared" si="27"/>
        <v>17506145.147199597</v>
      </c>
      <c r="R86" s="106">
        <f t="shared" si="27"/>
        <v>18454708.768087007</v>
      </c>
      <c r="S86" s="106">
        <f t="shared" si="27"/>
        <v>19377629.585604303</v>
      </c>
      <c r="T86" s="106">
        <f t="shared" si="27"/>
        <v>20275726.795787446</v>
      </c>
      <c r="U86" s="106">
        <f t="shared" si="27"/>
        <v>21149787.632535405</v>
      </c>
      <c r="V86" s="106">
        <f t="shared" si="27"/>
        <v>22000568.957808789</v>
      </c>
      <c r="W86" s="106">
        <f t="shared" si="27"/>
        <v>22828798.746718932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O_П6_8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2024-10-29T06:55:38Z</dcterms:created>
  <dcterms:modified xsi:type="dcterms:W3CDTF">2026-02-14T21:07:53Z</dcterms:modified>
</cp:coreProperties>
</file>